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na\Dropbox\Mochila\Planejamento CA\BLOG\Planilha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3" i="1"/>
  <c r="C15" i="1"/>
  <c r="B15" i="1" s="1"/>
  <c r="C14" i="1"/>
  <c r="B14" i="1" s="1"/>
  <c r="B11" i="1"/>
  <c r="B10" i="1"/>
  <c r="B9" i="1"/>
  <c r="B8" i="1"/>
  <c r="B7" i="1"/>
  <c r="B6" i="1"/>
  <c r="C5" i="1"/>
  <c r="B5" i="1"/>
  <c r="B4" i="1"/>
  <c r="B3" i="1"/>
</calcChain>
</file>

<file path=xl/sharedStrings.xml><?xml version="1.0" encoding="utf-8"?>
<sst xmlns="http://schemas.openxmlformats.org/spreadsheetml/2006/main" count="30" uniqueCount="29">
  <si>
    <t>Processo de Imigração EE</t>
  </si>
  <si>
    <t>Traduções Juramentadas para avaliação de Diplomas WES</t>
  </si>
  <si>
    <t>Cópias Coloridas e P/B dos Diplomas</t>
  </si>
  <si>
    <t>Taxa do WES para a equivalencia de diplomas</t>
  </si>
  <si>
    <t>Despesas com Correios para enviar os diplomas</t>
  </si>
  <si>
    <t>IELTS</t>
  </si>
  <si>
    <t xml:space="preserve">Passagem+Estadia - IELTS </t>
  </si>
  <si>
    <t>Vix-BSB + 2 noites em hotel + alimentação + uber/táxi</t>
  </si>
  <si>
    <t>Vix-POA para 2 pessoas - estadia em casa de amigos</t>
  </si>
  <si>
    <t xml:space="preserve">Certidões de Nascimento e Casamento + Contrato de Venda de Imóvel + Extratos de Banco 6 meses e poupança </t>
  </si>
  <si>
    <t>Exames médicos</t>
  </si>
  <si>
    <t>Passagens aéreas VIX-GIG - para exames</t>
  </si>
  <si>
    <t>Custos de envio dos passaportes</t>
  </si>
  <si>
    <t>Taxa para processamento dos documentos no EE</t>
  </si>
  <si>
    <t>550 CAD por pessoa</t>
  </si>
  <si>
    <t>Taxa para emitir PR</t>
  </si>
  <si>
    <t>TOTAL Processo de Imigração</t>
  </si>
  <si>
    <t>Valor do Dólar Canadense (CAD)</t>
  </si>
  <si>
    <t>Valor do Dólar Americano (US$)</t>
  </si>
  <si>
    <t xml:space="preserve">2 Diplomas e 2 Históricos - Han + 2 Diplomas e 2 históricos - Rey + Certidão de nascimento com averbação do Han </t>
  </si>
  <si>
    <t>O WES é um órgão credenciado para equivaler os diplomas. A equivalência é obrigatória para o EE.</t>
  </si>
  <si>
    <t>Envio por Sedex Mundi + 2 Envelopes feitos com papel cenário (correios não tinha envelope grande o suficiente)</t>
  </si>
  <si>
    <t>IELTS General Training R$800,00 cada - valor em 2016</t>
  </si>
  <si>
    <t>Traduções Juramentadas após ITA</t>
  </si>
  <si>
    <t>Rio de Janeiro - médico em Botafogo + RX e taxas</t>
  </si>
  <si>
    <t>Azul - passagens compradas com somente 2 semanas de antecedência</t>
  </si>
  <si>
    <t>Taxas Consulares (do site http://www.immigration.ca/PT/canada-government-immigration-fees.html) Taxas para Skilled Worker EE - taxa de 490 CAD por pessoa +223,60 diferença cotação cartão</t>
  </si>
  <si>
    <t>Fotos para passaporte e visto 5x7</t>
  </si>
  <si>
    <t xml:space="preserve">Para VAC do RJ + sedex site correios (Sedex 12) (fonte https://www.vfsglobal.ca/Canada/Index.html)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</si>
</sst>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164" formatCode="[$R$-416]\ #,##0.00;\-[$R$-416]\ #,##0.00"/>
    <numFmt numFmtId="165" formatCode="_-[$CAD]\ * #,##0.00_-;\-[$CAD]\ * #,##0.00_-;_-[$CAD]\ * &quot;-&quot;??_-;_-@_-"/>
    <numFmt numFmtId="166" formatCode="_-[$R$-416]\ * #,##0_-;\-[$R$-416]\ * #,##0_-;_-[$R$-416]\ * &quot;-&quot;??_-;_-@_-"/>
    <numFmt numFmtId="167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ill="1"/>
    <xf numFmtId="166" fontId="0" fillId="3" borderId="0" xfId="0" applyNumberFormat="1" applyFill="1" applyAlignment="1">
      <alignment horizontal="left"/>
    </xf>
    <xf numFmtId="16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7" fontId="3" fillId="0" borderId="0" xfId="1" applyNumberFormat="1" applyFont="1" applyAlignment="1">
      <alignment horizontal="right"/>
    </xf>
    <xf numFmtId="0" fontId="0" fillId="4" borderId="2" xfId="0" applyFill="1" applyBorder="1" applyAlignment="1"/>
    <xf numFmtId="0" fontId="0" fillId="4" borderId="4" xfId="0" applyFill="1" applyBorder="1" applyAlignment="1">
      <alignment horizontal="right"/>
    </xf>
    <xf numFmtId="0" fontId="0" fillId="4" borderId="1" xfId="0" applyFill="1" applyBorder="1" applyAlignment="1"/>
    <xf numFmtId="0" fontId="0" fillId="4" borderId="3" xfId="0" applyFill="1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164" fontId="4" fillId="5" borderId="0" xfId="0" applyNumberFormat="1" applyFont="1" applyFill="1" applyAlignment="1">
      <alignment horizontal="right" vertical="center"/>
    </xf>
    <xf numFmtId="165" fontId="4" fillId="5" borderId="0" xfId="0" applyNumberFormat="1" applyFont="1" applyFill="1" applyAlignment="1">
      <alignment horizontal="right" vertical="center"/>
    </xf>
    <xf numFmtId="0" fontId="4" fillId="5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1</xdr:row>
      <xdr:rowOff>3557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00525" cy="1203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18" sqref="B18"/>
    </sheetView>
  </sheetViews>
  <sheetFormatPr defaultRowHeight="15" x14ac:dyDescent="0.25"/>
  <cols>
    <col min="1" max="1" width="56.5703125" bestFit="1" customWidth="1"/>
    <col min="2" max="2" width="16.42578125" bestFit="1" customWidth="1"/>
    <col min="3" max="3" width="18.5703125" bestFit="1" customWidth="1"/>
    <col min="4" max="4" width="147.42578125" customWidth="1"/>
  </cols>
  <sheetData>
    <row r="1" spans="1:4" ht="94.5" customHeight="1" x14ac:dyDescent="0.25">
      <c r="A1" s="15"/>
      <c r="B1" s="15"/>
      <c r="C1" s="15"/>
      <c r="D1" s="15"/>
    </row>
    <row r="2" spans="1:4" x14ac:dyDescent="0.25">
      <c r="A2" s="1" t="s">
        <v>0</v>
      </c>
      <c r="B2" s="2"/>
      <c r="C2" s="3"/>
      <c r="D2" s="4"/>
    </row>
    <row r="3" spans="1:4" ht="15.75" x14ac:dyDescent="0.25">
      <c r="A3" s="16" t="s">
        <v>1</v>
      </c>
      <c r="B3" s="22">
        <f>1080+100</f>
        <v>1180</v>
      </c>
      <c r="C3" s="17"/>
      <c r="D3" s="18" t="s">
        <v>19</v>
      </c>
    </row>
    <row r="4" spans="1:4" ht="15.75" x14ac:dyDescent="0.25">
      <c r="A4" s="16" t="s">
        <v>2</v>
      </c>
      <c r="B4" s="22">
        <f>23.4+15</f>
        <v>38.4</v>
      </c>
      <c r="C4" s="17"/>
      <c r="D4" s="18"/>
    </row>
    <row r="5" spans="1:4" ht="15.75" x14ac:dyDescent="0.25">
      <c r="A5" s="16" t="s">
        <v>3</v>
      </c>
      <c r="B5" s="22">
        <f>688.63*2-75.14</f>
        <v>1302.1199999999999</v>
      </c>
      <c r="C5" s="17">
        <f>(233.91*2)</f>
        <v>467.82</v>
      </c>
      <c r="D5" s="18" t="s">
        <v>20</v>
      </c>
    </row>
    <row r="6" spans="1:4" ht="15.75" x14ac:dyDescent="0.25">
      <c r="A6" s="16" t="s">
        <v>4</v>
      </c>
      <c r="B6" s="22">
        <f>(145*2)+5.1</f>
        <v>295.10000000000002</v>
      </c>
      <c r="C6" s="17"/>
      <c r="D6" s="18" t="s">
        <v>21</v>
      </c>
    </row>
    <row r="7" spans="1:4" ht="15.75" x14ac:dyDescent="0.25">
      <c r="A7" s="16" t="s">
        <v>5</v>
      </c>
      <c r="B7" s="22">
        <f>2*800</f>
        <v>1600</v>
      </c>
      <c r="C7" s="17"/>
      <c r="D7" s="18" t="s">
        <v>22</v>
      </c>
    </row>
    <row r="8" spans="1:4" ht="15.75" x14ac:dyDescent="0.25">
      <c r="A8" s="16" t="s">
        <v>6</v>
      </c>
      <c r="B8" s="22">
        <f>946.3+198+366.54</f>
        <v>1510.84</v>
      </c>
      <c r="C8" s="17"/>
      <c r="D8" s="18" t="s">
        <v>7</v>
      </c>
    </row>
    <row r="9" spans="1:4" ht="15.75" x14ac:dyDescent="0.25">
      <c r="A9" s="16" t="s">
        <v>6</v>
      </c>
      <c r="B9" s="22">
        <f>1000.48</f>
        <v>1000.48</v>
      </c>
      <c r="C9" s="17"/>
      <c r="D9" s="18" t="s">
        <v>8</v>
      </c>
    </row>
    <row r="10" spans="1:4" ht="15.75" x14ac:dyDescent="0.25">
      <c r="A10" s="16" t="s">
        <v>23</v>
      </c>
      <c r="B10" s="22">
        <f>160+320+1187</f>
        <v>1667</v>
      </c>
      <c r="C10" s="17"/>
      <c r="D10" s="18" t="s">
        <v>9</v>
      </c>
    </row>
    <row r="11" spans="1:4" ht="15.75" x14ac:dyDescent="0.25">
      <c r="A11" s="16" t="s">
        <v>10</v>
      </c>
      <c r="B11" s="22">
        <f>(350*2)+210</f>
        <v>910</v>
      </c>
      <c r="C11" s="17"/>
      <c r="D11" s="18" t="s">
        <v>24</v>
      </c>
    </row>
    <row r="12" spans="1:4" ht="15.75" x14ac:dyDescent="0.25">
      <c r="A12" s="16" t="s">
        <v>11</v>
      </c>
      <c r="B12" s="22">
        <v>718.48</v>
      </c>
      <c r="C12" s="17"/>
      <c r="D12" s="19" t="s">
        <v>25</v>
      </c>
    </row>
    <row r="13" spans="1:4" ht="15.75" x14ac:dyDescent="0.25">
      <c r="A13" s="16" t="s">
        <v>27</v>
      </c>
      <c r="B13" s="22">
        <f>23+35</f>
        <v>58</v>
      </c>
      <c r="C13" s="17"/>
      <c r="D13" s="19"/>
    </row>
    <row r="14" spans="1:4" ht="15.75" x14ac:dyDescent="0.25">
      <c r="A14" s="16" t="s">
        <v>13</v>
      </c>
      <c r="B14" s="22">
        <f>(C14*B26)</f>
        <v>2970</v>
      </c>
      <c r="C14" s="17">
        <f>550*2</f>
        <v>1100</v>
      </c>
      <c r="D14" s="18" t="s">
        <v>14</v>
      </c>
    </row>
    <row r="15" spans="1:4" ht="31.5" x14ac:dyDescent="0.25">
      <c r="A15" s="16" t="s">
        <v>15</v>
      </c>
      <c r="B15" s="22">
        <f>(C15*B26)+223.6</f>
        <v>2869.6</v>
      </c>
      <c r="C15" s="17">
        <f>490*2</f>
        <v>980</v>
      </c>
      <c r="D15" s="18" t="s">
        <v>26</v>
      </c>
    </row>
    <row r="16" spans="1:4" ht="15.75" x14ac:dyDescent="0.25">
      <c r="A16" s="23" t="s">
        <v>12</v>
      </c>
      <c r="B16" s="24">
        <f>(69.9*2)+(82*2)+49.7</f>
        <v>353.5</v>
      </c>
      <c r="C16" s="25"/>
      <c r="D16" s="26" t="s">
        <v>28</v>
      </c>
    </row>
    <row r="17" spans="1:4" ht="15.75" x14ac:dyDescent="0.25">
      <c r="A17" s="20" t="s">
        <v>16</v>
      </c>
      <c r="B17" s="21">
        <f>SUM(B3:B16)</f>
        <v>16473.52</v>
      </c>
      <c r="C17" s="17"/>
      <c r="D17" s="18"/>
    </row>
    <row r="18" spans="1:4" x14ac:dyDescent="0.25">
      <c r="A18" s="5"/>
      <c r="B18" s="6"/>
      <c r="C18" s="6"/>
      <c r="D18" s="5"/>
    </row>
    <row r="19" spans="1:4" x14ac:dyDescent="0.25">
      <c r="B19" s="7"/>
      <c r="C19" s="8"/>
    </row>
    <row r="20" spans="1:4" x14ac:dyDescent="0.25">
      <c r="B20" s="7"/>
      <c r="C20" s="9"/>
    </row>
    <row r="21" spans="1:4" x14ac:dyDescent="0.25">
      <c r="B21" s="10"/>
      <c r="C21" s="8"/>
    </row>
    <row r="26" spans="1:4" x14ac:dyDescent="0.25">
      <c r="A26" s="13" t="s">
        <v>17</v>
      </c>
      <c r="B26" s="11">
        <v>2.7</v>
      </c>
    </row>
    <row r="27" spans="1:4" x14ac:dyDescent="0.25">
      <c r="A27" s="14" t="s">
        <v>18</v>
      </c>
      <c r="B27" s="12">
        <v>3.6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de A. Barino</dc:creator>
  <cp:lastModifiedBy>Giovanna de A. Barino</cp:lastModifiedBy>
  <dcterms:created xsi:type="dcterms:W3CDTF">2017-01-29T11:55:24Z</dcterms:created>
  <dcterms:modified xsi:type="dcterms:W3CDTF">2017-01-29T14:48:19Z</dcterms:modified>
</cp:coreProperties>
</file>